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54A2F8B-2DBB-464F-A34F-769023A243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cte mai mari de 5mii eur" sheetId="2" r:id="rId1"/>
  </sheets>
  <definedNames>
    <definedName name="_xlnm._FilterDatabase" localSheetId="0" hidden="1">'Contracte mai mari de 5mii eur'!$A$12:$Q$29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2" l="1"/>
  <c r="P25" i="2"/>
  <c r="N25" i="2"/>
  <c r="N24" i="2"/>
  <c r="P24" i="2" s="1"/>
  <c r="P23" i="2"/>
  <c r="P22" i="2"/>
  <c r="P21" i="2"/>
  <c r="N15" i="2"/>
  <c r="P15" i="2" s="1"/>
  <c r="N14" i="2"/>
  <c r="P14" i="2"/>
  <c r="P20" i="2"/>
  <c r="P19" i="2"/>
  <c r="P18" i="2"/>
  <c r="P17" i="2"/>
  <c r="P16" i="2"/>
  <c r="P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P10" authorId="0" shapeId="0" xr:uid="{0EA8F4BB-489A-4A24-B358-A07C478E612C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aceeasi valoare ca total plati efectuate pana la data raportarii, devenind definitiva la finalizarea contractului
</t>
        </r>
      </text>
    </comment>
  </commentList>
</comments>
</file>

<file path=xl/sharedStrings.xml><?xml version="1.0" encoding="utf-8"?>
<sst xmlns="http://schemas.openxmlformats.org/spreadsheetml/2006/main" count="194" uniqueCount="103">
  <si>
    <t>Obiect contract</t>
  </si>
  <si>
    <t>Procedura aplicată</t>
  </si>
  <si>
    <t>Număr ofertanți</t>
  </si>
  <si>
    <t>Sursa finanțării</t>
  </si>
  <si>
    <t>Data de început</t>
  </si>
  <si>
    <t>Executarea contractului</t>
  </si>
  <si>
    <t>buget de stat</t>
  </si>
  <si>
    <t>Achiziție directă - Anunț publicitar și Invitație de participare</t>
  </si>
  <si>
    <t>-</t>
  </si>
  <si>
    <t>Nr. Crt.</t>
  </si>
  <si>
    <t>Servicii de mentenanță (servicii IT)</t>
  </si>
  <si>
    <t>Servicii pentru administrarea unui server virtual (servicii IT)</t>
  </si>
  <si>
    <t>MUSTANG TRACO SRL</t>
  </si>
  <si>
    <t>Licitație deschisă</t>
  </si>
  <si>
    <t>Nr. contract
și data atribuirii</t>
  </si>
  <si>
    <t>Servicii de inginerie civilă și consultanță tehnică în domeniul construcțiilor</t>
  </si>
  <si>
    <t>Fonduri Externe Nerambursabile (PNRR)</t>
  </si>
  <si>
    <t>ASOCIEREA ATELIER UNBUILT SRL și  ELECTROPROIECT SA</t>
  </si>
  <si>
    <t>515/19/2022/10.04.2024</t>
  </si>
  <si>
    <t>INTERMEDIA SERVICES TOP SRL</t>
  </si>
  <si>
    <t>OMW  Petrom Marketing SRL</t>
  </si>
  <si>
    <t>Buget de stat</t>
  </si>
  <si>
    <t>Titlul contractului</t>
  </si>
  <si>
    <t>Parteneri (asociați/
sucontractanți/
terți susținători)</t>
  </si>
  <si>
    <t>Furnizor/
Prestator/Executant</t>
  </si>
  <si>
    <t>Data finalizării prevăzută în contract</t>
  </si>
  <si>
    <t>Modificarea cuantumului prețului final prin act adițional și data acestuia.</t>
  </si>
  <si>
    <t>Status (finalizat/în execuție)</t>
  </si>
  <si>
    <t>Servicii de utilizare aplicatie financiar- icontabilitate tip FRP</t>
  </si>
  <si>
    <t>Nu este cazul</t>
  </si>
  <si>
    <t xml:space="preserve">Nu este cazul </t>
  </si>
  <si>
    <t xml:space="preserve">Achizitie directă </t>
  </si>
  <si>
    <t>Servicii de consultanta IT nr 2 Roarmis 2</t>
  </si>
  <si>
    <t>Redvector srl</t>
  </si>
  <si>
    <t>Servicii de dezvoltare software Roarmis 2</t>
  </si>
  <si>
    <t>GREENSOFT SRL</t>
  </si>
  <si>
    <t>Servicii de audit extern pentru anul 2024</t>
  </si>
  <si>
    <t>STREAM NETWORK SRL</t>
  </si>
  <si>
    <t>Finalizat</t>
  </si>
  <si>
    <t>FLAX COMPUTERS SRL</t>
  </si>
  <si>
    <t>Fonduri Externe Nerambursabile 
CP4 PCER</t>
  </si>
  <si>
    <t>În execuție</t>
  </si>
  <si>
    <t>PROSOFT ++ SRL</t>
  </si>
  <si>
    <t>REDVECTOR SRL</t>
  </si>
  <si>
    <t xml:space="preserve">22/12/2025
</t>
  </si>
  <si>
    <t xml:space="preserve"> 22/12/2025
</t>
  </si>
  <si>
    <t>Exceptat de la procedura de achiziție, în baza OMJ nr. 3372/C/2016 privind Procedura privind închirierea de clădiri, alte bunuri imobile</t>
  </si>
  <si>
    <t>IMOBILIARE SOLUTIONS SRL</t>
  </si>
  <si>
    <t>SMART CONECTING PEOPLE SRL</t>
  </si>
  <si>
    <t xml:space="preserve">09/12/2024
</t>
  </si>
  <si>
    <t xml:space="preserve">ADDA SRL </t>
  </si>
  <si>
    <t xml:space="preserve">24/12/2024
</t>
  </si>
  <si>
    <t>37 385,04 lei 
(8 luni + 4 luni estimativ)</t>
  </si>
  <si>
    <t>39 984 lei
(8 luni + 4 luni estimativ)</t>
  </si>
  <si>
    <t>28 560 lei
(8 luni + 4 luni estimativ)</t>
  </si>
  <si>
    <t xml:space="preserve">02/06/2025
</t>
  </si>
  <si>
    <t xml:space="preserve">În baza acordului  cadru centralizat nr. 1562/CN/08.02.2021 </t>
  </si>
  <si>
    <t>În baza acordului  cadru centralizat nr. 2313 / 14.10.2024</t>
  </si>
  <si>
    <t xml:space="preserve">28/03/2025
</t>
  </si>
  <si>
    <t xml:space="preserve">27/11/2025
</t>
  </si>
  <si>
    <t xml:space="preserve">24/10/2025
</t>
  </si>
  <si>
    <t xml:space="preserve">3 498 600 lei
valoare estimata (58 310 lei/lună x 60 luni)
</t>
  </si>
  <si>
    <t xml:space="preserve">3 577 140 lei
valoare estimata (59 619 lei/lună x 60 luni)
</t>
  </si>
  <si>
    <t xml:space="preserve">27/08/2025
</t>
  </si>
  <si>
    <t>TGS ROMANIA ASSURANCE &amp; ADVISORY BUSINESS SERVICES SRL</t>
  </si>
  <si>
    <t xml:space="preserve">Furnizare Laptopuri </t>
  </si>
  <si>
    <t xml:space="preserve">Furnizare Server </t>
  </si>
  <si>
    <t>Servicii închiriere spațiu</t>
  </si>
  <si>
    <t>Servicii de informare și publicitate PNRR construire 5 depozite</t>
  </si>
  <si>
    <t>Servicii de verificare de către experți autorizați a studiilor de fezabilitate și de proiectare</t>
  </si>
  <si>
    <t>Servicii de elaborare studii  de fezalilitate pentru construirea a 5 depozite</t>
  </si>
  <si>
    <t xml:space="preserve">Furnizare produse motorină și benzină pe bază de carduri pentru combustibil </t>
  </si>
  <si>
    <t>246/19/2022 din 13.09.2023</t>
  </si>
  <si>
    <t>938/19/2022/08.11.2024</t>
  </si>
  <si>
    <t>598/19/2022/19.06.2024</t>
  </si>
  <si>
    <t>2/454/2025/17.02.2025 cu valabilitate 8 luni</t>
  </si>
  <si>
    <t>4/454/2025/23.10.2025 cu valabilitate 2 luni, plata factură decembrie în ianuarie 2026</t>
  </si>
  <si>
    <t>579/4308/2023/16.04.2025</t>
  </si>
  <si>
    <t>581/4308/2023/16.04.2025</t>
  </si>
  <si>
    <t>381/645/2022/29.12.2025</t>
  </si>
  <si>
    <t>Contract de prestări servicii</t>
  </si>
  <si>
    <t>Contract de furnizare produse</t>
  </si>
  <si>
    <t>Contract subsecvent de furnizare produse</t>
  </si>
  <si>
    <t>Centralizatorul achizițiilor publice - situația executării contractelor de achiziții publice cu o valoare totală mai mare de 5.000 EURO, actualizat la trimestrul IV - 2025</t>
  </si>
  <si>
    <t>400 lei valoare estimată (40 lei/lună x 10  luni, conform Act aditional nr 1 /25. 08.2025, reprezentând diferență valoare din modificare TVA)</t>
  </si>
  <si>
    <t>560 lei valoare estimată (56 lei/lună x 10  luni, conform Act aditional nr 1 /25.08.2025, reprezentând diferență valoare din modificare TVA)</t>
  </si>
  <si>
    <t>10 780 lei valoare estimată (980 lei/lună x 11  luni, conform Act aditional nr 1 /25.08.2025, reprezentând diferență valoare din modificare TVA)</t>
  </si>
  <si>
    <t>Valoarea prevăzută
în contract (Lei  cu TVA) total estimat pe toată durata</t>
  </si>
  <si>
    <t>Preț final achitat în cadrul contractului</t>
  </si>
  <si>
    <t>Valoare cumulată plătită pănă la data raportării (cu TVA)</t>
  </si>
  <si>
    <t>Data ultimei plăti efectuate</t>
  </si>
  <si>
    <t>5/1437/2025/14.04.2025 valabil 01.05.- 31.12.2025, cu posibilitate de prelungire 01.01. - 30.04.2026 (AA semnat), plata factură decembrie în ianuarie 2026</t>
  </si>
  <si>
    <t>44/1770/2024/15.04.2025  valabil 01.05.- 31.12.2025, cu posibilitate de prelungire 01.01. - 30.04.2026 (AA semnat), plata factură decembrie în ianuarie 2026</t>
  </si>
  <si>
    <t>41/1769/2024/15.04.2025 valabil 01.05.- 31.12.2025, cu posibilitate de prelungire 01.01. - 30.04.2026 (AA semnat), plata factură decembrie în ianuarie 2026</t>
  </si>
  <si>
    <t>75/2006/2020 din 31.05.2021 cu valabilitate 5 ani, plata factură decembrie în ianuarie 2026</t>
  </si>
  <si>
    <t>91/1579/2021 din 15.12.2021 cu valabilitate 5 ani, plata factură decembrie în ianuarie 2026</t>
  </si>
  <si>
    <r>
      <rPr>
        <sz val="11"/>
        <rFont val="Calibri"/>
        <family val="2"/>
        <scheme val="minor"/>
      </rPr>
      <t>Subcontractant: GEOCON GLOBAL CONSULTING SRL; 
Terț susținător: UTI CONSTRUCTION AND FACILITY MANAGEMENT S.A</t>
    </r>
    <r>
      <rPr>
        <sz val="11"/>
        <rFont val="Segoe UI"/>
        <family val="2"/>
      </rPr>
      <t>.</t>
    </r>
  </si>
  <si>
    <t>119/44/2022/12.12.2024 cu valabilitate 2 luni</t>
  </si>
  <si>
    <t>471.24 lei valoare estimată (52.36 lei/lună x 9  luni, conform Act aditional nr 1 /25.08.2025, reprezentând diferență valoare din modificare TVA)</t>
  </si>
  <si>
    <t>17 486.52 lei valoare estimată (1 002 lei/lună x 17  luni și 14 zile, conform Act aditional nr 1 /25.08.2025, reprezentând diferență valoare din modificare TVA)</t>
  </si>
  <si>
    <t>2.704.00 lei valoare estimată  (conform Act aditional nr 2 /17.09.2025, reprezentând diferență valoare din modificare TVA)</t>
  </si>
  <si>
    <t>26 828.68 lei valoare estimată (conform Act aditional nr 2 /17.09.2025, reprezentând diferență valoare din modificare TVA)</t>
  </si>
  <si>
    <t>18/653/2025/04.04.2025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</si>
</sst>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Open Sans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Trebuchet MS"/>
      <family val="2"/>
    </font>
    <font>
      <sz val="10"/>
      <name val="Trebuchet MS"/>
      <family val="2"/>
    </font>
    <font>
      <sz val="1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3" borderId="0" xfId="0" applyFill="1"/>
    <xf numFmtId="0" fontId="0" fillId="0" borderId="0" xfId="0" applyAlignment="1">
      <alignment wrapText="1"/>
    </xf>
    <xf numFmtId="4" fontId="0" fillId="0" borderId="0" xfId="0" applyNumberFormat="1"/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4" borderId="1" xfId="0" applyFont="1" applyFill="1" applyBorder="1" applyAlignment="1">
      <alignment vertical="center" wrapText="1"/>
    </xf>
    <xf numFmtId="0" fontId="7" fillId="4" borderId="1" xfId="0" quotePrefix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2" fontId="11" fillId="2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tabSelected="1" topLeftCell="A5" zoomScale="85" zoomScaleNormal="85" workbookViewId="0">
      <pane ySplit="8" topLeftCell="A13" activePane="bottomLeft" state="frozen"/>
      <selection activeCell="A5" sqref="A5"/>
      <selection pane="bottomLeft" activeCell="I14" sqref="I14"/>
    </sheetView>
  </sheetViews>
  <sheetFormatPr defaultRowHeight="15" x14ac:dyDescent="0.25"/>
  <cols>
    <col min="1" max="1" width="4.85546875" style="1" customWidth="1"/>
    <col min="2" max="2" width="18" style="1" bestFit="1" customWidth="1"/>
    <col min="3" max="3" width="30.140625" style="1" customWidth="1"/>
    <col min="4" max="4" width="25.85546875" style="1" customWidth="1"/>
    <col min="5" max="5" width="18.5703125" style="1" customWidth="1"/>
    <col min="6" max="6" width="16.85546875" style="1" bestFit="1" customWidth="1"/>
    <col min="7" max="7" width="21.85546875" style="1" customWidth="1"/>
    <col min="8" max="8" width="20.5703125" style="1" customWidth="1"/>
    <col min="9" max="9" width="24.85546875" style="3" customWidth="1"/>
    <col min="10" max="10" width="15.85546875" style="1" customWidth="1"/>
    <col min="11" max="11" width="10.85546875" style="1" customWidth="1"/>
    <col min="12" max="12" width="12.140625" style="1" customWidth="1"/>
    <col min="13" max="13" width="30.42578125" style="1" customWidth="1"/>
    <col min="14" max="14" width="20.140625" style="1" customWidth="1"/>
    <col min="15" max="15" width="17.5703125" style="1" customWidth="1"/>
    <col min="16" max="16" width="13.5703125" style="1" customWidth="1"/>
    <col min="17" max="17" width="21" style="1" customWidth="1"/>
  </cols>
  <sheetData>
    <row r="1" spans="1:18" x14ac:dyDescent="0.25">
      <c r="A1" s="4"/>
      <c r="B1" s="4"/>
      <c r="C1" s="4"/>
      <c r="D1" s="4"/>
      <c r="E1" s="4"/>
    </row>
    <row r="2" spans="1:18" x14ac:dyDescent="0.25">
      <c r="A2" s="4"/>
      <c r="B2" s="4"/>
      <c r="C2" s="4"/>
      <c r="D2" s="4"/>
      <c r="E2" s="4"/>
    </row>
    <row r="3" spans="1:18" x14ac:dyDescent="0.25">
      <c r="A3" s="4"/>
      <c r="B3" s="4"/>
      <c r="C3" s="4"/>
      <c r="D3" s="4"/>
      <c r="E3" s="4"/>
    </row>
    <row r="5" spans="1:18" ht="16.5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8" ht="16.5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ht="15.75" x14ac:dyDescent="0.25">
      <c r="A7" s="32" t="s">
        <v>83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8" x14ac:dyDescent="0.25">
      <c r="A8" s="17"/>
      <c r="B8" s="17"/>
      <c r="I8" s="1"/>
    </row>
    <row r="9" spans="1:18" x14ac:dyDescent="0.25">
      <c r="A9" s="18"/>
      <c r="B9" s="18"/>
      <c r="C9" s="18"/>
      <c r="D9" s="18"/>
    </row>
    <row r="10" spans="1:18" s="19" customFormat="1" ht="16.5" x14ac:dyDescent="0.25">
      <c r="A10" s="29" t="s">
        <v>9</v>
      </c>
      <c r="B10" s="29" t="s">
        <v>22</v>
      </c>
      <c r="C10" s="29" t="s">
        <v>14</v>
      </c>
      <c r="D10" s="29" t="s">
        <v>0</v>
      </c>
      <c r="E10" s="29" t="s">
        <v>1</v>
      </c>
      <c r="F10" s="29" t="s">
        <v>2</v>
      </c>
      <c r="G10" s="29" t="s">
        <v>24</v>
      </c>
      <c r="H10" s="29" t="s">
        <v>23</v>
      </c>
      <c r="I10" s="31" t="s">
        <v>87</v>
      </c>
      <c r="J10" s="29" t="s">
        <v>3</v>
      </c>
      <c r="K10" s="29" t="s">
        <v>4</v>
      </c>
      <c r="L10" s="29" t="s">
        <v>25</v>
      </c>
      <c r="M10" s="29" t="s">
        <v>26</v>
      </c>
      <c r="N10" s="29" t="s">
        <v>5</v>
      </c>
      <c r="O10" s="29"/>
      <c r="P10" s="29" t="s">
        <v>88</v>
      </c>
      <c r="Q10" s="29" t="s">
        <v>27</v>
      </c>
    </row>
    <row r="11" spans="1:18" s="19" customFormat="1" x14ac:dyDescent="0.25">
      <c r="A11" s="29"/>
      <c r="B11" s="29"/>
      <c r="C11" s="29"/>
      <c r="D11" s="29"/>
      <c r="E11" s="29"/>
      <c r="F11" s="29"/>
      <c r="G11" s="29"/>
      <c r="H11" s="29"/>
      <c r="I11" s="31"/>
      <c r="J11" s="29"/>
      <c r="K11" s="29"/>
      <c r="L11" s="29"/>
      <c r="M11" s="29"/>
      <c r="N11" s="29" t="s">
        <v>89</v>
      </c>
      <c r="O11" s="29" t="s">
        <v>90</v>
      </c>
      <c r="P11" s="29"/>
      <c r="Q11" s="29"/>
    </row>
    <row r="12" spans="1:18" s="19" customFormat="1" x14ac:dyDescent="0.25">
      <c r="A12" s="29"/>
      <c r="B12" s="29"/>
      <c r="C12" s="29"/>
      <c r="D12" s="29"/>
      <c r="E12" s="29"/>
      <c r="F12" s="29"/>
      <c r="G12" s="29"/>
      <c r="H12" s="29"/>
      <c r="I12" s="31"/>
      <c r="J12" s="29"/>
      <c r="K12" s="29"/>
      <c r="L12" s="29"/>
      <c r="M12" s="29"/>
      <c r="N12" s="29"/>
      <c r="O12" s="29"/>
      <c r="P12" s="29"/>
      <c r="Q12" s="29"/>
    </row>
    <row r="13" spans="1:18" ht="90" x14ac:dyDescent="0.25">
      <c r="A13" s="11">
        <v>1</v>
      </c>
      <c r="B13" s="20" t="s">
        <v>80</v>
      </c>
      <c r="C13" s="16" t="s">
        <v>91</v>
      </c>
      <c r="D13" s="16" t="s">
        <v>28</v>
      </c>
      <c r="E13" s="16" t="s">
        <v>31</v>
      </c>
      <c r="F13" s="11">
        <v>1</v>
      </c>
      <c r="G13" s="16" t="s">
        <v>42</v>
      </c>
      <c r="H13" s="16" t="s">
        <v>29</v>
      </c>
      <c r="I13" s="13" t="s">
        <v>52</v>
      </c>
      <c r="J13" s="16" t="s">
        <v>6</v>
      </c>
      <c r="K13" s="10">
        <v>45778</v>
      </c>
      <c r="L13" s="10">
        <v>46142</v>
      </c>
      <c r="M13" s="21" t="s">
        <v>98</v>
      </c>
      <c r="N13" s="12">
        <v>22017.38</v>
      </c>
      <c r="O13" s="14" t="s">
        <v>45</v>
      </c>
      <c r="P13" s="12">
        <f t="shared" ref="P13:P25" si="0">N13</f>
        <v>22017.38</v>
      </c>
      <c r="Q13" s="16" t="s">
        <v>41</v>
      </c>
      <c r="R13" s="9"/>
    </row>
    <row r="14" spans="1:18" ht="90" x14ac:dyDescent="0.25">
      <c r="A14" s="11">
        <v>2</v>
      </c>
      <c r="B14" s="20" t="s">
        <v>80</v>
      </c>
      <c r="C14" s="16" t="s">
        <v>92</v>
      </c>
      <c r="D14" s="16" t="s">
        <v>11</v>
      </c>
      <c r="E14" s="16" t="s">
        <v>31</v>
      </c>
      <c r="F14" s="11">
        <v>1</v>
      </c>
      <c r="G14" s="16" t="s">
        <v>43</v>
      </c>
      <c r="H14" s="16" t="s">
        <v>29</v>
      </c>
      <c r="I14" s="13" t="s">
        <v>53</v>
      </c>
      <c r="J14" s="16" t="s">
        <v>6</v>
      </c>
      <c r="K14" s="10">
        <v>45778</v>
      </c>
      <c r="L14" s="10">
        <v>46142</v>
      </c>
      <c r="M14" s="21" t="s">
        <v>85</v>
      </c>
      <c r="N14" s="12">
        <f>3332*2+3388*5</f>
        <v>23604</v>
      </c>
      <c r="O14" s="14" t="s">
        <v>45</v>
      </c>
      <c r="P14" s="12">
        <f t="shared" si="0"/>
        <v>23604</v>
      </c>
      <c r="Q14" s="16" t="s">
        <v>41</v>
      </c>
    </row>
    <row r="15" spans="1:18" ht="90" x14ac:dyDescent="0.25">
      <c r="A15" s="11">
        <v>3</v>
      </c>
      <c r="B15" s="20" t="s">
        <v>80</v>
      </c>
      <c r="C15" s="16" t="s">
        <v>93</v>
      </c>
      <c r="D15" s="16" t="s">
        <v>10</v>
      </c>
      <c r="E15" s="16" t="s">
        <v>31</v>
      </c>
      <c r="F15" s="11">
        <v>1</v>
      </c>
      <c r="G15" s="16" t="s">
        <v>43</v>
      </c>
      <c r="H15" s="16" t="s">
        <v>29</v>
      </c>
      <c r="I15" s="13" t="s">
        <v>54</v>
      </c>
      <c r="J15" s="16" t="s">
        <v>6</v>
      </c>
      <c r="K15" s="10">
        <v>45778</v>
      </c>
      <c r="L15" s="10">
        <v>46142</v>
      </c>
      <c r="M15" s="21" t="s">
        <v>84</v>
      </c>
      <c r="N15" s="12">
        <f>2380*2+2420*5</f>
        <v>16860</v>
      </c>
      <c r="O15" s="14" t="s">
        <v>45</v>
      </c>
      <c r="P15" s="12">
        <f t="shared" si="0"/>
        <v>16860</v>
      </c>
      <c r="Q15" s="16" t="s">
        <v>41</v>
      </c>
    </row>
    <row r="16" spans="1:18" ht="60" x14ac:dyDescent="0.25">
      <c r="A16" s="11">
        <v>4</v>
      </c>
      <c r="B16" s="20" t="s">
        <v>80</v>
      </c>
      <c r="C16" s="16" t="s">
        <v>102</v>
      </c>
      <c r="D16" s="16" t="s">
        <v>36</v>
      </c>
      <c r="E16" s="16" t="s">
        <v>7</v>
      </c>
      <c r="F16" s="11">
        <v>1</v>
      </c>
      <c r="G16" s="16" t="s">
        <v>64</v>
      </c>
      <c r="H16" s="16" t="s">
        <v>29</v>
      </c>
      <c r="I16" s="12">
        <v>130900.06</v>
      </c>
      <c r="J16" s="16" t="s">
        <v>6</v>
      </c>
      <c r="K16" s="10">
        <v>45755</v>
      </c>
      <c r="L16" s="10">
        <v>45991</v>
      </c>
      <c r="M16" s="22" t="s">
        <v>30</v>
      </c>
      <c r="N16" s="12">
        <v>130900.06</v>
      </c>
      <c r="O16" s="14" t="s">
        <v>63</v>
      </c>
      <c r="P16" s="12">
        <f t="shared" si="0"/>
        <v>130900.06</v>
      </c>
      <c r="Q16" s="16" t="s">
        <v>38</v>
      </c>
    </row>
    <row r="17" spans="1:17" ht="135" x14ac:dyDescent="0.25">
      <c r="A17" s="11">
        <v>5</v>
      </c>
      <c r="B17" s="20" t="s">
        <v>80</v>
      </c>
      <c r="C17" s="16" t="s">
        <v>94</v>
      </c>
      <c r="D17" s="16" t="s">
        <v>67</v>
      </c>
      <c r="E17" s="16" t="s">
        <v>46</v>
      </c>
      <c r="F17" s="11">
        <v>1</v>
      </c>
      <c r="G17" s="16" t="s">
        <v>12</v>
      </c>
      <c r="H17" s="16" t="s">
        <v>29</v>
      </c>
      <c r="I17" s="13" t="s">
        <v>61</v>
      </c>
      <c r="J17" s="16" t="s">
        <v>6</v>
      </c>
      <c r="K17" s="10">
        <v>44348</v>
      </c>
      <c r="L17" s="10">
        <v>46173</v>
      </c>
      <c r="M17" s="20" t="s">
        <v>86</v>
      </c>
      <c r="N17" s="12">
        <v>3153640</v>
      </c>
      <c r="O17" s="14" t="s">
        <v>45</v>
      </c>
      <c r="P17" s="12">
        <f t="shared" si="0"/>
        <v>3153640</v>
      </c>
      <c r="Q17" s="16" t="s">
        <v>41</v>
      </c>
    </row>
    <row r="18" spans="1:17" s="2" customFormat="1" ht="135" x14ac:dyDescent="0.25">
      <c r="A18" s="11">
        <v>6</v>
      </c>
      <c r="B18" s="20" t="s">
        <v>80</v>
      </c>
      <c r="C18" s="16" t="s">
        <v>95</v>
      </c>
      <c r="D18" s="16" t="s">
        <v>67</v>
      </c>
      <c r="E18" s="16" t="s">
        <v>46</v>
      </c>
      <c r="F18" s="11">
        <v>1</v>
      </c>
      <c r="G18" s="16" t="s">
        <v>47</v>
      </c>
      <c r="H18" s="16" t="s">
        <v>29</v>
      </c>
      <c r="I18" s="13" t="s">
        <v>62</v>
      </c>
      <c r="J18" s="16" t="s">
        <v>6</v>
      </c>
      <c r="K18" s="10">
        <v>44545</v>
      </c>
      <c r="L18" s="10">
        <v>46370</v>
      </c>
      <c r="M18" s="20" t="s">
        <v>99</v>
      </c>
      <c r="N18" s="12">
        <v>2839797.29</v>
      </c>
      <c r="O18" s="14" t="s">
        <v>45</v>
      </c>
      <c r="P18" s="12">
        <f t="shared" si="0"/>
        <v>2839797.29</v>
      </c>
      <c r="Q18" s="16" t="s">
        <v>41</v>
      </c>
    </row>
    <row r="19" spans="1:17" s="2" customFormat="1" ht="45" x14ac:dyDescent="0.25">
      <c r="A19" s="11">
        <v>7</v>
      </c>
      <c r="B19" s="20" t="s">
        <v>80</v>
      </c>
      <c r="C19" s="16" t="s">
        <v>72</v>
      </c>
      <c r="D19" s="16" t="s">
        <v>15</v>
      </c>
      <c r="E19" s="16" t="s">
        <v>31</v>
      </c>
      <c r="F19" s="11">
        <v>2</v>
      </c>
      <c r="G19" s="16" t="s">
        <v>48</v>
      </c>
      <c r="H19" s="16" t="s">
        <v>29</v>
      </c>
      <c r="I19" s="12">
        <v>238000</v>
      </c>
      <c r="J19" s="16" t="s">
        <v>16</v>
      </c>
      <c r="K19" s="10">
        <v>45173</v>
      </c>
      <c r="L19" s="10">
        <v>45930</v>
      </c>
      <c r="M19" s="22" t="s">
        <v>30</v>
      </c>
      <c r="N19" s="12">
        <v>95200</v>
      </c>
      <c r="O19" s="14" t="s">
        <v>49</v>
      </c>
      <c r="P19" s="12">
        <f t="shared" si="0"/>
        <v>95200</v>
      </c>
      <c r="Q19" s="16" t="s">
        <v>38</v>
      </c>
    </row>
    <row r="20" spans="1:17" s="7" customFormat="1" ht="60" x14ac:dyDescent="0.25">
      <c r="A20" s="11">
        <v>8</v>
      </c>
      <c r="B20" s="20" t="s">
        <v>80</v>
      </c>
      <c r="C20" s="16" t="s">
        <v>73</v>
      </c>
      <c r="D20" s="15" t="s">
        <v>69</v>
      </c>
      <c r="E20" s="16" t="s">
        <v>31</v>
      </c>
      <c r="F20" s="11">
        <v>5</v>
      </c>
      <c r="G20" s="16" t="s">
        <v>50</v>
      </c>
      <c r="H20" s="16" t="s">
        <v>29</v>
      </c>
      <c r="I20" s="12">
        <v>303450</v>
      </c>
      <c r="J20" s="16" t="s">
        <v>16</v>
      </c>
      <c r="K20" s="10">
        <v>45607</v>
      </c>
      <c r="L20" s="10">
        <v>45930</v>
      </c>
      <c r="M20" s="22" t="s">
        <v>30</v>
      </c>
      <c r="N20" s="12">
        <v>27310.5</v>
      </c>
      <c r="O20" s="14" t="s">
        <v>51</v>
      </c>
      <c r="P20" s="23">
        <f t="shared" si="0"/>
        <v>27310.5</v>
      </c>
      <c r="Q20" s="16" t="s">
        <v>38</v>
      </c>
    </row>
    <row r="21" spans="1:17" s="7" customFormat="1" ht="106.5" x14ac:dyDescent="0.3">
      <c r="A21" s="11">
        <v>9</v>
      </c>
      <c r="B21" s="20" t="s">
        <v>80</v>
      </c>
      <c r="C21" s="16" t="s">
        <v>74</v>
      </c>
      <c r="D21" s="16" t="s">
        <v>70</v>
      </c>
      <c r="E21" s="16" t="s">
        <v>13</v>
      </c>
      <c r="F21" s="11">
        <v>5</v>
      </c>
      <c r="G21" s="24" t="s">
        <v>17</v>
      </c>
      <c r="H21" s="25" t="s">
        <v>96</v>
      </c>
      <c r="I21" s="12">
        <v>5775665</v>
      </c>
      <c r="J21" s="16" t="s">
        <v>16</v>
      </c>
      <c r="K21" s="10">
        <v>45471</v>
      </c>
      <c r="L21" s="10">
        <v>45930</v>
      </c>
      <c r="M21" s="22" t="s">
        <v>30</v>
      </c>
      <c r="N21" s="12">
        <v>3118859.1</v>
      </c>
      <c r="O21" s="14" t="s">
        <v>51</v>
      </c>
      <c r="P21" s="23">
        <f t="shared" si="0"/>
        <v>3118859.1</v>
      </c>
      <c r="Q21" s="16" t="s">
        <v>38</v>
      </c>
    </row>
    <row r="22" spans="1:17" s="7" customFormat="1" ht="45" x14ac:dyDescent="0.25">
      <c r="A22" s="11">
        <v>10</v>
      </c>
      <c r="B22" s="20" t="s">
        <v>81</v>
      </c>
      <c r="C22" s="16" t="s">
        <v>18</v>
      </c>
      <c r="D22" s="16" t="s">
        <v>68</v>
      </c>
      <c r="E22" s="16" t="s">
        <v>31</v>
      </c>
      <c r="F22" s="11">
        <v>4</v>
      </c>
      <c r="G22" s="16" t="s">
        <v>19</v>
      </c>
      <c r="H22" s="16" t="s">
        <v>29</v>
      </c>
      <c r="I22" s="12">
        <v>24990</v>
      </c>
      <c r="J22" s="16" t="s">
        <v>16</v>
      </c>
      <c r="K22" s="10">
        <v>45400</v>
      </c>
      <c r="L22" s="10">
        <v>45930</v>
      </c>
      <c r="M22" s="22" t="s">
        <v>30</v>
      </c>
      <c r="N22" s="12">
        <v>3570</v>
      </c>
      <c r="O22" s="14" t="s">
        <v>55</v>
      </c>
      <c r="P22" s="13">
        <f t="shared" si="0"/>
        <v>3570</v>
      </c>
      <c r="Q22" s="16" t="s">
        <v>38</v>
      </c>
    </row>
    <row r="23" spans="1:17" s="7" customFormat="1" ht="75" x14ac:dyDescent="0.25">
      <c r="A23" s="11">
        <v>11</v>
      </c>
      <c r="B23" s="20" t="s">
        <v>82</v>
      </c>
      <c r="C23" s="16" t="s">
        <v>97</v>
      </c>
      <c r="D23" s="16" t="s">
        <v>71</v>
      </c>
      <c r="E23" s="16" t="s">
        <v>56</v>
      </c>
      <c r="F23" s="11">
        <v>1</v>
      </c>
      <c r="G23" s="16" t="s">
        <v>20</v>
      </c>
      <c r="H23" s="16" t="s">
        <v>29</v>
      </c>
      <c r="I23" s="12">
        <v>7351.23</v>
      </c>
      <c r="J23" s="26" t="s">
        <v>21</v>
      </c>
      <c r="K23" s="10">
        <v>45658</v>
      </c>
      <c r="L23" s="10">
        <v>45716</v>
      </c>
      <c r="M23" s="22" t="s">
        <v>30</v>
      </c>
      <c r="N23" s="12">
        <v>1760.24</v>
      </c>
      <c r="O23" s="14" t="s">
        <v>58</v>
      </c>
      <c r="P23" s="13">
        <f t="shared" si="0"/>
        <v>1760.24</v>
      </c>
      <c r="Q23" s="16" t="s">
        <v>38</v>
      </c>
    </row>
    <row r="24" spans="1:17" s="7" customFormat="1" ht="60" x14ac:dyDescent="0.25">
      <c r="A24" s="11">
        <v>12</v>
      </c>
      <c r="B24" s="20" t="s">
        <v>82</v>
      </c>
      <c r="C24" s="16" t="s">
        <v>75</v>
      </c>
      <c r="D24" s="16" t="s">
        <v>71</v>
      </c>
      <c r="E24" s="16" t="s">
        <v>57</v>
      </c>
      <c r="F24" s="11">
        <v>1</v>
      </c>
      <c r="G24" s="16" t="s">
        <v>20</v>
      </c>
      <c r="H24" s="16" t="s">
        <v>29</v>
      </c>
      <c r="I24" s="12">
        <v>27892.3</v>
      </c>
      <c r="J24" s="26" t="s">
        <v>21</v>
      </c>
      <c r="K24" s="10">
        <v>45717</v>
      </c>
      <c r="L24" s="10">
        <v>45961</v>
      </c>
      <c r="M24" s="22" t="s">
        <v>30</v>
      </c>
      <c r="N24" s="12">
        <f>447.67+1591.82+1001.51+553.29+1535.02+1687.08+1161.22+1127.66</f>
        <v>9105.27</v>
      </c>
      <c r="O24" s="14" t="s">
        <v>59</v>
      </c>
      <c r="P24" s="13">
        <f t="shared" si="0"/>
        <v>9105.27</v>
      </c>
      <c r="Q24" s="16" t="s">
        <v>38</v>
      </c>
    </row>
    <row r="25" spans="1:17" s="7" customFormat="1" ht="60" x14ac:dyDescent="0.25">
      <c r="A25" s="11">
        <v>13</v>
      </c>
      <c r="B25" s="20" t="s">
        <v>82</v>
      </c>
      <c r="C25" s="16" t="s">
        <v>76</v>
      </c>
      <c r="D25" s="16" t="s">
        <v>71</v>
      </c>
      <c r="E25" s="16" t="s">
        <v>57</v>
      </c>
      <c r="F25" s="11">
        <v>1</v>
      </c>
      <c r="G25" s="16" t="s">
        <v>20</v>
      </c>
      <c r="H25" s="16" t="s">
        <v>29</v>
      </c>
      <c r="I25" s="12">
        <v>7090.27</v>
      </c>
      <c r="J25" s="26" t="s">
        <v>21</v>
      </c>
      <c r="K25" s="10">
        <v>45962</v>
      </c>
      <c r="L25" s="10">
        <v>46022</v>
      </c>
      <c r="M25" s="22" t="s">
        <v>30</v>
      </c>
      <c r="N25" s="12">
        <f>595.4</f>
        <v>595.4</v>
      </c>
      <c r="O25" s="14" t="s">
        <v>44</v>
      </c>
      <c r="P25" s="13">
        <f t="shared" si="0"/>
        <v>595.4</v>
      </c>
      <c r="Q25" s="16" t="s">
        <v>41</v>
      </c>
    </row>
    <row r="26" spans="1:17" ht="75" x14ac:dyDescent="0.25">
      <c r="A26" s="11">
        <v>14</v>
      </c>
      <c r="B26" s="20" t="s">
        <v>80</v>
      </c>
      <c r="C26" s="26" t="s">
        <v>77</v>
      </c>
      <c r="D26" s="16" t="s">
        <v>32</v>
      </c>
      <c r="E26" s="16" t="s">
        <v>13</v>
      </c>
      <c r="F26" s="11">
        <v>3</v>
      </c>
      <c r="G26" s="26" t="s">
        <v>33</v>
      </c>
      <c r="H26" s="16" t="s">
        <v>29</v>
      </c>
      <c r="I26" s="12">
        <v>160888</v>
      </c>
      <c r="J26" s="16" t="s">
        <v>16</v>
      </c>
      <c r="K26" s="10">
        <v>45763</v>
      </c>
      <c r="L26" s="10">
        <v>46111</v>
      </c>
      <c r="M26" s="21" t="s">
        <v>100</v>
      </c>
      <c r="N26" s="12">
        <v>0</v>
      </c>
      <c r="O26" s="11" t="s">
        <v>8</v>
      </c>
      <c r="P26" s="13">
        <v>0</v>
      </c>
      <c r="Q26" s="16" t="s">
        <v>41</v>
      </c>
    </row>
    <row r="27" spans="1:17" ht="75" x14ac:dyDescent="0.25">
      <c r="A27" s="11">
        <v>15</v>
      </c>
      <c r="B27" s="20" t="s">
        <v>80</v>
      </c>
      <c r="C27" s="16" t="s">
        <v>78</v>
      </c>
      <c r="D27" s="16" t="s">
        <v>34</v>
      </c>
      <c r="E27" s="16" t="s">
        <v>13</v>
      </c>
      <c r="F27" s="11">
        <v>3</v>
      </c>
      <c r="G27" s="26" t="s">
        <v>35</v>
      </c>
      <c r="H27" s="16" t="s">
        <v>29</v>
      </c>
      <c r="I27" s="12">
        <v>1596306.7</v>
      </c>
      <c r="J27" s="16" t="s">
        <v>16</v>
      </c>
      <c r="K27" s="10">
        <v>45763</v>
      </c>
      <c r="L27" s="10">
        <v>46112</v>
      </c>
      <c r="M27" s="21" t="s">
        <v>101</v>
      </c>
      <c r="N27" s="12">
        <v>68970</v>
      </c>
      <c r="O27" s="14" t="s">
        <v>60</v>
      </c>
      <c r="P27" s="13">
        <f>N27</f>
        <v>68970</v>
      </c>
      <c r="Q27" s="16" t="s">
        <v>41</v>
      </c>
    </row>
    <row r="28" spans="1:17" s="8" customFormat="1" ht="45" x14ac:dyDescent="0.25">
      <c r="A28" s="27">
        <v>16</v>
      </c>
      <c r="B28" s="20" t="s">
        <v>81</v>
      </c>
      <c r="C28" s="16" t="s">
        <v>79</v>
      </c>
      <c r="D28" s="16" t="s">
        <v>66</v>
      </c>
      <c r="E28" s="16" t="s">
        <v>31</v>
      </c>
      <c r="F28" s="27">
        <v>1</v>
      </c>
      <c r="G28" s="16" t="s">
        <v>37</v>
      </c>
      <c r="H28" s="16" t="s">
        <v>29</v>
      </c>
      <c r="I28" s="12">
        <v>36269.75</v>
      </c>
      <c r="J28" s="16" t="s">
        <v>40</v>
      </c>
      <c r="K28" s="28">
        <v>46020</v>
      </c>
      <c r="L28" s="28">
        <v>46053</v>
      </c>
      <c r="M28" s="22" t="s">
        <v>29</v>
      </c>
      <c r="N28" s="12">
        <v>0</v>
      </c>
      <c r="O28" s="11" t="s">
        <v>8</v>
      </c>
      <c r="P28" s="13">
        <v>0</v>
      </c>
      <c r="Q28" s="16" t="s">
        <v>41</v>
      </c>
    </row>
    <row r="29" spans="1:17" s="8" customFormat="1" ht="45" x14ac:dyDescent="0.25">
      <c r="A29" s="27">
        <v>17</v>
      </c>
      <c r="B29" s="20" t="s">
        <v>81</v>
      </c>
      <c r="C29" s="16" t="s">
        <v>79</v>
      </c>
      <c r="D29" s="16" t="s">
        <v>65</v>
      </c>
      <c r="E29" s="16" t="s">
        <v>31</v>
      </c>
      <c r="F29" s="27">
        <v>1</v>
      </c>
      <c r="G29" s="16" t="s">
        <v>39</v>
      </c>
      <c r="H29" s="16" t="s">
        <v>29</v>
      </c>
      <c r="I29" s="12">
        <v>56999.95</v>
      </c>
      <c r="J29" s="16" t="s">
        <v>40</v>
      </c>
      <c r="K29" s="28">
        <v>46020</v>
      </c>
      <c r="L29" s="28">
        <v>46053</v>
      </c>
      <c r="M29" s="22" t="s">
        <v>29</v>
      </c>
      <c r="N29" s="12">
        <v>0</v>
      </c>
      <c r="O29" s="11" t="s">
        <v>8</v>
      </c>
      <c r="P29" s="13">
        <v>0</v>
      </c>
      <c r="Q29" s="16" t="s">
        <v>41</v>
      </c>
    </row>
    <row r="30" spans="1:17" x14ac:dyDescent="0.25">
      <c r="I30" s="6"/>
    </row>
    <row r="31" spans="1:17" x14ac:dyDescent="0.25">
      <c r="I31" s="6"/>
    </row>
    <row r="32" spans="1:17" x14ac:dyDescent="0.25">
      <c r="I32" s="6"/>
    </row>
    <row r="33" spans="9:9" x14ac:dyDescent="0.25">
      <c r="I33" s="6"/>
    </row>
    <row r="34" spans="9:9" x14ac:dyDescent="0.25">
      <c r="I34" s="6"/>
    </row>
    <row r="35" spans="9:9" x14ac:dyDescent="0.25">
      <c r="I35" s="6"/>
    </row>
    <row r="36" spans="9:9" x14ac:dyDescent="0.25">
      <c r="I36" s="6"/>
    </row>
    <row r="37" spans="9:9" x14ac:dyDescent="0.25">
      <c r="I37" s="6"/>
    </row>
    <row r="38" spans="9:9" x14ac:dyDescent="0.25">
      <c r="I38" s="6"/>
    </row>
    <row r="39" spans="9:9" x14ac:dyDescent="0.25">
      <c r="I39" s="6"/>
    </row>
    <row r="40" spans="9:9" x14ac:dyDescent="0.25">
      <c r="I40" s="6"/>
    </row>
    <row r="41" spans="9:9" x14ac:dyDescent="0.25">
      <c r="I41" s="6"/>
    </row>
    <row r="42" spans="9:9" x14ac:dyDescent="0.25">
      <c r="I42" s="6"/>
    </row>
    <row r="43" spans="9:9" x14ac:dyDescent="0.25">
      <c r="I43" s="6"/>
    </row>
    <row r="44" spans="9:9" x14ac:dyDescent="0.25">
      <c r="I44" s="6"/>
    </row>
    <row r="45" spans="9:9" x14ac:dyDescent="0.25">
      <c r="I45" s="6"/>
    </row>
    <row r="46" spans="9:9" x14ac:dyDescent="0.25">
      <c r="I46" s="6"/>
    </row>
    <row r="47" spans="9:9" x14ac:dyDescent="0.25">
      <c r="I47" s="6"/>
    </row>
    <row r="48" spans="9:9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</sheetData>
  <autoFilter ref="A12:Q29" xr:uid="{00000000-0009-0000-0000-000000000000}"/>
  <mergeCells count="20">
    <mergeCell ref="N11:N12"/>
    <mergeCell ref="O11:O12"/>
    <mergeCell ref="J10:J12"/>
    <mergeCell ref="B10:B12"/>
    <mergeCell ref="Q10:Q12"/>
    <mergeCell ref="K10:K12"/>
    <mergeCell ref="L10:L12"/>
    <mergeCell ref="A5:Q5"/>
    <mergeCell ref="A10:A12"/>
    <mergeCell ref="C10:C12"/>
    <mergeCell ref="D10:D12"/>
    <mergeCell ref="E10:E12"/>
    <mergeCell ref="F10:F12"/>
    <mergeCell ref="G10:G12"/>
    <mergeCell ref="H10:H12"/>
    <mergeCell ref="I10:I12"/>
    <mergeCell ref="M10:M12"/>
    <mergeCell ref="A7:Q7"/>
    <mergeCell ref="N10:O10"/>
    <mergeCell ref="P10:P12"/>
  </mergeCells>
  <phoneticPr fontId="4" type="noConversion"/>
  <pageMargins left="0.39370078740157483" right="0.39370078740157483" top="0.39370078740157483" bottom="0.39370078740157483" header="0.31496062992125984" footer="0.31496062992125984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Contracte mai mari de 5mii 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2026-03-26T11:51:43Z</dcterms:modified>
</cp:coreProperties>
</file>